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uario\Desktop\Gleiser\Outorga dos poços\"/>
    </mc:Choice>
  </mc:AlternateContent>
  <bookViews>
    <workbookView xWindow="0" yWindow="0" windowWidth="28800" windowHeight="11835"/>
  </bookViews>
  <sheets>
    <sheet name="SR" sheetId="1" r:id="rId1"/>
    <sheet name="UN" sheetId="2" r:id="rId2"/>
  </sheets>
  <calcPr calcId="152511"/>
  <extLst>
    <ext uri="GoogleSheetsCustomDataVersion1">
      <go:sheetsCustomData xmlns:go="http://customooxmlschemas.google.com/" r:id="rId7" roundtripDataSignature="AMtx7mjJYjIpm9FLC+qnkk8X0HsPKh8cBg=="/>
    </ext>
  </extLst>
</workbook>
</file>

<file path=xl/calcChain.xml><?xml version="1.0" encoding="utf-8"?>
<calcChain xmlns="http://schemas.openxmlformats.org/spreadsheetml/2006/main">
  <c r="G11" i="1" l="1"/>
  <c r="F11" i="1"/>
  <c r="F13" i="1"/>
  <c r="G13" i="1" s="1"/>
  <c r="G46" i="2" l="1"/>
  <c r="F45" i="2"/>
  <c r="G45" i="2" s="1"/>
  <c r="F44" i="2"/>
  <c r="G44" i="2" s="1"/>
  <c r="F43" i="2"/>
  <c r="G43" i="2" s="1"/>
  <c r="G42" i="2"/>
  <c r="F41" i="2"/>
  <c r="G41" i="2" s="1"/>
  <c r="F40" i="2"/>
  <c r="G40" i="2" s="1"/>
  <c r="F39" i="2"/>
  <c r="G39" i="2" s="1"/>
  <c r="G38" i="2"/>
  <c r="F38" i="2"/>
  <c r="F37" i="2"/>
  <c r="G37" i="2" s="1"/>
  <c r="F36" i="2"/>
  <c r="G36" i="2" s="1"/>
  <c r="F35" i="2"/>
  <c r="G35" i="2" s="1"/>
  <c r="G34" i="2"/>
  <c r="F34" i="2"/>
  <c r="F33" i="2"/>
  <c r="G33" i="2" s="1"/>
  <c r="F32" i="2"/>
  <c r="G32" i="2" s="1"/>
  <c r="F31" i="2"/>
  <c r="G31" i="2" s="1"/>
  <c r="G30" i="2"/>
  <c r="F30" i="2"/>
  <c r="F29" i="2"/>
  <c r="G29" i="2" s="1"/>
  <c r="F28" i="2"/>
  <c r="G28" i="2" s="1"/>
  <c r="F27" i="2"/>
  <c r="G27" i="2" s="1"/>
  <c r="G26" i="2"/>
  <c r="G25" i="2"/>
  <c r="F21" i="2"/>
  <c r="G21" i="2" s="1"/>
  <c r="F20" i="2"/>
  <c r="G20" i="2" s="1"/>
  <c r="G19" i="2"/>
  <c r="F19" i="2"/>
  <c r="F18" i="2"/>
  <c r="G18" i="2" s="1"/>
  <c r="G17" i="2"/>
  <c r="G16" i="2"/>
  <c r="G22" i="2" s="1"/>
  <c r="G23" i="2" s="1"/>
  <c r="G30" i="1"/>
  <c r="F29" i="1"/>
  <c r="G29" i="1" s="1"/>
  <c r="F28" i="1"/>
  <c r="G28" i="1" s="1"/>
  <c r="G27" i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2" i="1"/>
  <c r="G12" i="1" s="1"/>
  <c r="G31" i="1"/>
  <c r="G10" i="1"/>
  <c r="G47" i="2" l="1"/>
  <c r="G48" i="2" s="1"/>
  <c r="G49" i="2" s="1"/>
</calcChain>
</file>

<file path=xl/sharedStrings.xml><?xml version="1.0" encoding="utf-8"?>
<sst xmlns="http://schemas.openxmlformats.org/spreadsheetml/2006/main" count="183" uniqueCount="106">
  <si>
    <t>MUNICÍPIO DE IJUÍ - PODER EXECUTIVO</t>
  </si>
  <si>
    <t>Secretaria Municipal de Desenvolvimento Rural</t>
  </si>
  <si>
    <t>PLANILHA ORÇAMENTÁRIA</t>
  </si>
  <si>
    <t>EMPREENDIMENTO: REGULARIZAÇÃO DE POÇOS ARTESIANOS</t>
  </si>
  <si>
    <t>PROPONENTE: MUNICÍPIO DE IJUÍ - PODER EXECUTIVO</t>
  </si>
  <si>
    <t>DATA BASE</t>
  </si>
  <si>
    <t>RESPONSÁVEL TÉCNICO: TOMAZ GALVÃO DE BEM</t>
  </si>
  <si>
    <t>BDI</t>
  </si>
  <si>
    <t xml:space="preserve">                                    </t>
  </si>
  <si>
    <t>CREA/RS 088490</t>
  </si>
  <si>
    <t>LOCALIZAÇÃO: ANEXO</t>
  </si>
  <si>
    <t xml:space="preserve">REGULARIZAÇÃO DE POÇOS ARTESIANOS </t>
  </si>
  <si>
    <t>Item</t>
  </si>
  <si>
    <t>DESCRIÇÃO</t>
  </si>
  <si>
    <t>UN.</t>
  </si>
  <si>
    <t>QNT.</t>
  </si>
  <si>
    <t>VALOR UNITÁRIO (R$)</t>
  </si>
  <si>
    <t xml:space="preserve">PREÇO TOTAL </t>
  </si>
  <si>
    <t>SEM BDI</t>
  </si>
  <si>
    <t>COM BDI</t>
  </si>
  <si>
    <t>(R$)</t>
  </si>
  <si>
    <t>1.</t>
  </si>
  <si>
    <t>Adequação/obra de regularização com outorga de poços artesianos - 02 Unidades</t>
  </si>
  <si>
    <t>1.1</t>
  </si>
  <si>
    <t>POÇO ARTESIANO COM ENERGIA NO LOCAL; SERVIÇOS GEOLÓGICOS PARA CONFECÇÃO DO PROCESSO DE OUTORGA, PROTOCOLO, ENCAMINHAMENTO E MONITORAMENTO JUNTO AO DRH/SEMA/RS, CADASTRO JUNTO AO SIOUT, EXECUÇÃO DE ENSAIO DE BOMBEAMENTO, TESTE DE VAZÃO PADRÃO OUTORGA, ANÁLISE FÍSICO QUÍMICA E MICROBIÓLOGICA PADRÃO OUTORGA, ATÉ A EMISSÃO DE PORTARIA DE OUTORGA POR PARTE DO DEPARTAMENTO COMPETENTE.</t>
  </si>
  <si>
    <t xml:space="preserve">UN </t>
  </si>
  <si>
    <t xml:space="preserve">LIMPEZA E DESINFECÇÃO DO RESERVATÓRIO </t>
  </si>
  <si>
    <t>TUBO DE INSPEÇÃO Ø25mm MEDIA DE 120 M EM CADA POÇO</t>
  </si>
  <si>
    <t>BARRA</t>
  </si>
  <si>
    <t>HIDRÔMETRO MULTIJATO 20 M³ / H 1.1/2" S/ CONEÇÕES DE VAZÃO Ø50mm 1 UNIDADE EM CADA POÇO</t>
  </si>
  <si>
    <t>BOMBA DOSADORA DE CLORO</t>
  </si>
  <si>
    <t>TAMBOR/BOMBONA 100 LITROS RESERVATÓRIO DE ÁGUA</t>
  </si>
  <si>
    <t>VALOR TOTAL ITEM 1</t>
  </si>
  <si>
    <t>2.</t>
  </si>
  <si>
    <t>Adequação/obra de regularização com outorga e inclusão de obra de cercamento de poços artesianos - 30 unidades</t>
  </si>
  <si>
    <t xml:space="preserve">BOMBA DOSADORA DE CLORO </t>
  </si>
  <si>
    <t>MOURÃO DE CONCRETO RETO, SECÃO QUADRADA, *10 X 10* CM, H=2,30 M</t>
  </si>
  <si>
    <t>TELA DE ARAME SOLDADA, RETANGULAR, MALHA *5X15*CM, H=1,22</t>
  </si>
  <si>
    <t>M</t>
  </si>
  <si>
    <t>SARRAFO *2,5 X 7,5* CM EM PINUS, MISTA OU EQUIVALENTE DA REGIAO - BRUTA</t>
  </si>
  <si>
    <t>TABUA *2,5 X 30 CM EM PINUS, MISTA OU EQUIVALENTE DA REGIAO - BRUTA</t>
  </si>
  <si>
    <t>CONCRETO MAGRO PARA LASTRO, TRAÇO 1:4,5:4,5 (CIMENTO/ AREIA MÉDIA/ BRITA 1) - PREPARO MECÂNICO COM BETONEIRA</t>
  </si>
  <si>
    <t>M3</t>
  </si>
  <si>
    <t>CONCRETAGEM DE RADIER, PISO OU LAJE SOBRE SOLO, FCK 30 MPA, PARA ESPESSURA DE 10 CM - LANÇAMENTO, ADENSAMENTO E ACABAMENTO. AF_09/2017</t>
  </si>
  <si>
    <t>2.13</t>
  </si>
  <si>
    <t>PORTAO DE ABRIR, COM REQUADRO, ACABAMENTO NATURAL - COMPLETO (3 M X 1,5 M OU 2 FOLHAS 1,5 M X 1,5 M)</t>
  </si>
  <si>
    <t>M2</t>
  </si>
  <si>
    <t>2.14</t>
  </si>
  <si>
    <t>PORTAO DE ABRIR, COM REQUADRO, ACABAMENTO NATURAL - COMPLETO (0,80 M X 1,5 M)</t>
  </si>
  <si>
    <t>2.15</t>
  </si>
  <si>
    <t>ALVENARIA DE BLOCOS DE CONCRETO ESTRUTURAL 14X19X39 CM, (ESPESSURA 14 CM), FBK = 4,5 MPA, PARA PAREDES COM ÁREA LÍQUIDA MENOR QUE 6M², SEM VÃOS, UTILIZANDO PALHETA. AF_12/2014</t>
  </si>
  <si>
    <t>2.16</t>
  </si>
  <si>
    <t>CHAPISCO APLICADO EM ALVENARIA (SEM PRESENÇA DE VÃOS) E ESTRUTURAS DE CONCRETO DE FACHADA, COM COLHER DE PEDREIRO. ARGAMASSA TRAÇO 1:3 COM PREPARO MANUAL.</t>
  </si>
  <si>
    <t>2.17</t>
  </si>
  <si>
    <t>TINTA SUVINIL ACRÍLICO FOSCO- AZUL GLACIAL</t>
  </si>
  <si>
    <t>L</t>
  </si>
  <si>
    <t>2.18</t>
  </si>
  <si>
    <t>TELHA DE ALUZINCO (1,0 X 1,5 M)</t>
  </si>
  <si>
    <t>2.19</t>
  </si>
  <si>
    <t>FERRO CONSTRUÇÃO 6MM</t>
  </si>
  <si>
    <t>BR</t>
  </si>
  <si>
    <t>2.20</t>
  </si>
  <si>
    <t>FERRO CONSTRUÇÃO 8MM</t>
  </si>
  <si>
    <t>2.21</t>
  </si>
  <si>
    <t>ARAME OVALADO 1250 METROS</t>
  </si>
  <si>
    <t>ROLO</t>
  </si>
  <si>
    <t>2.22</t>
  </si>
  <si>
    <t>MÃO DE OBRA</t>
  </si>
  <si>
    <t>VALOR TOTAL ITEM 2</t>
  </si>
  <si>
    <t>Ijuí, agosto 2021</t>
  </si>
  <si>
    <t>Tomaz Galvão de Bem</t>
  </si>
  <si>
    <t>Engenheiro Agrônomo</t>
  </si>
  <si>
    <t xml:space="preserve"> LIMPEZA E DESINFECÇÃO DO RESERVATÓRIO </t>
  </si>
  <si>
    <t>2 UNIDADES</t>
  </si>
  <si>
    <t>30 UNIDADES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</si>
  <si>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</si>
  <si>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</si>
  <si>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</si>
  <si>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</si>
  <si>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</si>
  <si>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</si>
  <si>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</si>
  <si>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</si>
  <si>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</si>
  <si>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</si>
  <si>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</si>
  <si>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</si>
  <si>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1.15</t>
  </si>
  <si>
    <t>1.16</t>
  </si>
  <si>
    <t>1.17</t>
  </si>
  <si>
    <t>1.18</t>
  </si>
  <si>
    <t>1.19</t>
  </si>
  <si>
    <t>1.21</t>
  </si>
  <si>
    <t>PORTAO DE ABRIR, COM REQUADRO, ACABAMENTO NATURAL - COMPLETO (2 M X 1,5 M OU 2 FOLHAS 1,0 M X 1,0 M)</t>
  </si>
  <si>
    <t>MOURÃO DE CONCRETO RETO, SECÃO QUADRADA, *10 X 10* CM, H=2,20 M</t>
  </si>
  <si>
    <t>TELA DE ARAME SOLDADA, RETANGULAR, MALHA *5X15*CM, H=1,20</t>
  </si>
  <si>
    <t>VALOR GLOBAL DA OBRA</t>
  </si>
  <si>
    <t>Jóia, dezembro de 2021.</t>
  </si>
  <si>
    <t>PROPONENTE: MUNICÍPIO DE JOIA</t>
  </si>
  <si>
    <t>RESPONSÁVEL TÉCNICO: GLEISER FINATTO</t>
  </si>
  <si>
    <t>Adequação/obra de regularização com outorga e inclusão de obra de cercamento de poços artesianos - 20 unidades</t>
  </si>
  <si>
    <t>1.14</t>
  </si>
  <si>
    <t>1.20</t>
  </si>
  <si>
    <t>HIDRÔMETRO MULTIJATO 10M³ / H 1.1/2" S/ CONEÇÕES DE VAZÃO Ø50mm 1 UNIDADE EM CADA POÇO</t>
  </si>
  <si>
    <t>UM</t>
  </si>
  <si>
    <t>HIDRÔMETRO MULTIJATO 7M³ / H 1.1/2" S/ CONEÇÕES DE VAZÃO Ø50mm 1 UNIDADE EM CADA POÇO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</si>
</sst>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\-yyyy"/>
    <numFmt numFmtId="165" formatCode="&quot;R$&quot;#,##0.00;[Red]\-&quot;R$&quot;#,##0.00"/>
    <numFmt numFmtId="166" formatCode="d\.m"/>
    <numFmt numFmtId="167" formatCode="[$R$ -416]#,##0.00"/>
  </numFmts>
  <fonts count="6" x14ac:knownFonts="1">
    <font>
      <sz val="10"/>
      <color rgb="FF000000"/>
      <name val="Arial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2" fontId="1" fillId="0" borderId="0" xfId="0" applyNumberFormat="1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0" fontId="1" fillId="0" borderId="0" xfId="0" applyNumberFormat="1" applyFont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wrapText="1"/>
    </xf>
    <xf numFmtId="0" fontId="1" fillId="0" borderId="12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right" vertical="center" wrapText="1"/>
    </xf>
    <xf numFmtId="165" fontId="1" fillId="0" borderId="15" xfId="0" applyNumberFormat="1" applyFont="1" applyBorder="1" applyAlignment="1">
      <alignment horizontal="right" vertical="center" wrapText="1"/>
    </xf>
    <xf numFmtId="165" fontId="1" fillId="0" borderId="12" xfId="0" applyNumberFormat="1" applyFont="1" applyBorder="1" applyAlignment="1">
      <alignment horizontal="right" vertical="center" wrapText="1"/>
    </xf>
    <xf numFmtId="166" fontId="1" fillId="0" borderId="6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165" fontId="1" fillId="0" borderId="16" xfId="0" applyNumberFormat="1" applyFont="1" applyBorder="1" applyAlignment="1">
      <alignment horizontal="right" vertical="center" wrapText="1"/>
    </xf>
    <xf numFmtId="165" fontId="1" fillId="0" borderId="17" xfId="0" applyNumberFormat="1" applyFont="1" applyBorder="1" applyAlignment="1">
      <alignment horizontal="right" vertical="center" wrapText="1"/>
    </xf>
    <xf numFmtId="165" fontId="1" fillId="0" borderId="6" xfId="0" applyNumberFormat="1" applyFont="1" applyBorder="1" applyAlignment="1">
      <alignment horizontal="right" vertical="center" wrapText="1"/>
    </xf>
    <xf numFmtId="166" fontId="1" fillId="0" borderId="18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right" vertical="center" wrapText="1"/>
    </xf>
    <xf numFmtId="165" fontId="1" fillId="0" borderId="20" xfId="0" applyNumberFormat="1" applyFont="1" applyBorder="1" applyAlignment="1">
      <alignment horizontal="right" vertical="center" wrapText="1"/>
    </xf>
    <xf numFmtId="165" fontId="1" fillId="0" borderId="18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vertical="center" wrapText="1"/>
    </xf>
    <xf numFmtId="165" fontId="2" fillId="0" borderId="5" xfId="0" applyNumberFormat="1" applyFont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166" fontId="1" fillId="0" borderId="12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right" vertical="center" wrapText="1"/>
    </xf>
    <xf numFmtId="0" fontId="4" fillId="0" borderId="21" xfId="0" applyFont="1" applyBorder="1" applyAlignment="1">
      <alignment horizontal="left" vertical="center" wrapText="1"/>
    </xf>
    <xf numFmtId="167" fontId="2" fillId="2" borderId="3" xfId="0" applyNumberFormat="1" applyFont="1" applyFill="1" applyBorder="1" applyAlignment="1">
      <alignment vertical="center" wrapText="1"/>
    </xf>
    <xf numFmtId="0" fontId="0" fillId="0" borderId="0" xfId="0" applyFont="1" applyAlignment="1"/>
    <xf numFmtId="2" fontId="1" fillId="0" borderId="0" xfId="0" applyNumberFormat="1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0" fontId="2" fillId="2" borderId="10" xfId="0" applyFont="1" applyFill="1" applyBorder="1" applyAlignment="1">
      <alignment vertical="center" wrapText="1"/>
    </xf>
    <xf numFmtId="0" fontId="3" fillId="0" borderId="2" xfId="0" applyFont="1" applyBorder="1"/>
    <xf numFmtId="0" fontId="2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/>
    <xf numFmtId="0" fontId="2" fillId="0" borderId="4" xfId="0" applyFont="1" applyBorder="1" applyAlignment="1">
      <alignment vertical="center" wrapText="1"/>
    </xf>
    <xf numFmtId="0" fontId="3" fillId="0" borderId="7" xfId="0" applyFont="1" applyBorder="1"/>
    <xf numFmtId="0" fontId="2" fillId="4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0</xdr:rowOff>
    </xdr:from>
    <xdr:ext cx="466725" cy="48577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81"/>
  <sheetViews>
    <sheetView tabSelected="1" zoomScaleNormal="100" workbookViewId="0">
      <selection activeCell="B13" sqref="B13"/>
    </sheetView>
  </sheetViews>
  <sheetFormatPr defaultColWidth="14.42578125" defaultRowHeight="15" customHeight="1" x14ac:dyDescent="0.2"/>
  <cols>
    <col min="1" max="1" width="5.28515625" customWidth="1"/>
    <col min="2" max="2" width="52.140625" customWidth="1"/>
    <col min="3" max="3" width="7.7109375" customWidth="1"/>
    <col min="4" max="4" width="7.42578125" customWidth="1"/>
    <col min="5" max="5" width="10.85546875" customWidth="1"/>
    <col min="6" max="6" width="10.5703125" customWidth="1"/>
    <col min="7" max="7" width="12.5703125" customWidth="1"/>
    <col min="8" max="11" width="9.140625" customWidth="1"/>
    <col min="12" max="21" width="8" customWidth="1"/>
  </cols>
  <sheetData>
    <row r="1" spans="1:21" ht="12" customHeight="1" x14ac:dyDescent="0.2">
      <c r="A1" s="3" t="s">
        <v>2</v>
      </c>
      <c r="B1" s="4"/>
      <c r="C1" s="4"/>
      <c r="D1" s="4"/>
      <c r="E1" s="4"/>
      <c r="F1" s="4"/>
      <c r="G1" s="4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2" customHeight="1" x14ac:dyDescent="0.2">
      <c r="A2" s="5" t="s">
        <v>3</v>
      </c>
      <c r="B2" s="4"/>
      <c r="C2" s="4"/>
      <c r="D2" s="4"/>
      <c r="E2" s="4"/>
      <c r="F2" s="4"/>
      <c r="G2" s="4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2" customHeight="1" x14ac:dyDescent="0.2">
      <c r="A3" s="6" t="s">
        <v>98</v>
      </c>
      <c r="B3" s="4"/>
      <c r="C3" s="4"/>
      <c r="D3" s="4"/>
      <c r="E3" s="4"/>
      <c r="F3" s="7" t="s">
        <v>5</v>
      </c>
      <c r="G3" s="8">
        <v>44531</v>
      </c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2" customHeight="1" x14ac:dyDescent="0.2">
      <c r="A4" s="6" t="s">
        <v>99</v>
      </c>
      <c r="B4" s="4"/>
      <c r="C4" s="4"/>
      <c r="D4" s="4"/>
      <c r="F4" s="4" t="s">
        <v>7</v>
      </c>
      <c r="G4" s="9">
        <v>0.2074</v>
      </c>
      <c r="H4" s="7" t="s">
        <v>8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9" customHeight="1" thickBot="1" x14ac:dyDescent="0.25">
      <c r="A5" s="4"/>
      <c r="B5" s="4"/>
      <c r="C5" s="4"/>
      <c r="D5" s="4"/>
      <c r="E5" s="4"/>
      <c r="F5" s="4"/>
      <c r="G5" s="4"/>
      <c r="H5" s="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2.75" customHeight="1" x14ac:dyDescent="0.2">
      <c r="A6" s="50" t="s">
        <v>11</v>
      </c>
      <c r="B6" s="48"/>
      <c r="C6" s="48"/>
      <c r="D6" s="48"/>
      <c r="E6" s="48"/>
      <c r="F6" s="48"/>
      <c r="G6" s="46"/>
      <c r="H6" s="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7.25" customHeight="1" x14ac:dyDescent="0.2">
      <c r="A7" s="51" t="s">
        <v>12</v>
      </c>
      <c r="B7" s="53" t="s">
        <v>13</v>
      </c>
      <c r="C7" s="51" t="s">
        <v>14</v>
      </c>
      <c r="D7" s="51" t="s">
        <v>15</v>
      </c>
      <c r="E7" s="45" t="s">
        <v>16</v>
      </c>
      <c r="F7" s="46"/>
      <c r="G7" s="10" t="s">
        <v>17</v>
      </c>
      <c r="H7" s="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24.75" customHeight="1" x14ac:dyDescent="0.2">
      <c r="A8" s="52"/>
      <c r="B8" s="52"/>
      <c r="C8" s="54"/>
      <c r="D8" s="54"/>
      <c r="E8" s="11" t="s">
        <v>18</v>
      </c>
      <c r="F8" s="12" t="s">
        <v>19</v>
      </c>
      <c r="G8" s="10" t="s">
        <v>20</v>
      </c>
      <c r="H8" s="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2.75" x14ac:dyDescent="0.2">
      <c r="A9" s="37">
        <v>1</v>
      </c>
      <c r="B9" s="47" t="s">
        <v>100</v>
      </c>
      <c r="C9" s="48"/>
      <c r="D9" s="48"/>
      <c r="E9" s="48"/>
      <c r="F9" s="48"/>
      <c r="G9" s="46"/>
      <c r="H9" s="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94.5" customHeight="1" x14ac:dyDescent="0.2">
      <c r="A10" s="38" t="s">
        <v>23</v>
      </c>
      <c r="B10" s="16" t="s">
        <v>24</v>
      </c>
      <c r="C10" s="17" t="s">
        <v>25</v>
      </c>
      <c r="D10" s="18">
        <v>10</v>
      </c>
      <c r="E10" s="19">
        <v>4200</v>
      </c>
      <c r="F10" s="20"/>
      <c r="G10" s="21">
        <f t="shared" ref="G10" si="0">E10*D10</f>
        <v>42000</v>
      </c>
      <c r="H10" s="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3.5" thickBot="1" x14ac:dyDescent="0.25">
      <c r="A11" s="22" t="s">
        <v>75</v>
      </c>
      <c r="B11" s="23" t="s">
        <v>26</v>
      </c>
      <c r="C11" s="24" t="s">
        <v>25</v>
      </c>
      <c r="D11" s="25"/>
      <c r="E11" s="26">
        <v>500</v>
      </c>
      <c r="F11" s="27">
        <f>ROUND((E11+(E12*$G$4)),2)</f>
        <v>504.14</v>
      </c>
      <c r="G11" s="28">
        <f>F11*D11</f>
        <v>0</v>
      </c>
      <c r="H11" s="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2.75" x14ac:dyDescent="0.2">
      <c r="A12" s="38" t="s">
        <v>76</v>
      </c>
      <c r="B12" s="16" t="s">
        <v>27</v>
      </c>
      <c r="C12" s="30" t="s">
        <v>28</v>
      </c>
      <c r="D12" s="31">
        <v>400</v>
      </c>
      <c r="E12" s="32">
        <v>19.95</v>
      </c>
      <c r="F12" s="33">
        <f t="shared" ref="F12:F26" si="1">ROUND((E12+(E12*$G$4)),2)</f>
        <v>24.09</v>
      </c>
      <c r="G12" s="34">
        <f t="shared" ref="G12:G29" si="2">F12*D12</f>
        <v>9636</v>
      </c>
      <c r="H12" s="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s="42" customFormat="1" ht="23.25" thickBot="1" x14ac:dyDescent="0.25">
      <c r="A13" s="22" t="s">
        <v>77</v>
      </c>
      <c r="B13" s="16" t="s">
        <v>105</v>
      </c>
      <c r="C13" s="30" t="s">
        <v>104</v>
      </c>
      <c r="D13" s="31">
        <v>10</v>
      </c>
      <c r="E13" s="32">
        <v>680</v>
      </c>
      <c r="F13" s="39">
        <f t="shared" si="1"/>
        <v>821.03</v>
      </c>
      <c r="G13" s="34">
        <f>F13*D13</f>
        <v>8210.2999999999993</v>
      </c>
      <c r="H13" s="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22.5" x14ac:dyDescent="0.2">
      <c r="A14" s="38" t="s">
        <v>78</v>
      </c>
      <c r="B14" s="16" t="s">
        <v>103</v>
      </c>
      <c r="C14" s="30" t="s">
        <v>25</v>
      </c>
      <c r="D14" s="31">
        <v>7</v>
      </c>
      <c r="E14" s="32">
        <v>750</v>
      </c>
      <c r="F14" s="33">
        <f t="shared" si="1"/>
        <v>905.55</v>
      </c>
      <c r="G14" s="34">
        <f t="shared" si="2"/>
        <v>6338.8499999999995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3.5" thickBot="1" x14ac:dyDescent="0.25">
      <c r="A15" s="22" t="s">
        <v>79</v>
      </c>
      <c r="B15" s="16" t="s">
        <v>35</v>
      </c>
      <c r="C15" s="30" t="s">
        <v>25</v>
      </c>
      <c r="D15" s="31">
        <v>10</v>
      </c>
      <c r="E15" s="32">
        <v>1100</v>
      </c>
      <c r="F15" s="33">
        <f t="shared" si="1"/>
        <v>1328.14</v>
      </c>
      <c r="G15" s="34">
        <f t="shared" si="2"/>
        <v>13281.400000000001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2.75" customHeight="1" x14ac:dyDescent="0.2">
      <c r="A16" s="38" t="s">
        <v>80</v>
      </c>
      <c r="B16" s="35" t="s">
        <v>31</v>
      </c>
      <c r="C16" s="30" t="s">
        <v>25</v>
      </c>
      <c r="D16" s="31">
        <v>10</v>
      </c>
      <c r="E16" s="32">
        <v>100</v>
      </c>
      <c r="F16" s="33">
        <f t="shared" si="1"/>
        <v>120.74</v>
      </c>
      <c r="G16" s="34">
        <f t="shared" si="2"/>
        <v>1207.3999999999999</v>
      </c>
      <c r="H16" s="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23.25" thickBot="1" x14ac:dyDescent="0.25">
      <c r="A17" s="22" t="s">
        <v>81</v>
      </c>
      <c r="B17" s="16" t="s">
        <v>94</v>
      </c>
      <c r="C17" s="30" t="s">
        <v>25</v>
      </c>
      <c r="D17" s="31">
        <v>80</v>
      </c>
      <c r="E17" s="32">
        <v>54.07</v>
      </c>
      <c r="F17" s="33">
        <f t="shared" si="1"/>
        <v>65.28</v>
      </c>
      <c r="G17" s="34">
        <f t="shared" si="2"/>
        <v>5222.3999999999996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2.75" x14ac:dyDescent="0.2">
      <c r="A18" s="38" t="s">
        <v>82</v>
      </c>
      <c r="B18" s="16" t="s">
        <v>95</v>
      </c>
      <c r="C18" s="30" t="s">
        <v>38</v>
      </c>
      <c r="D18" s="31">
        <v>160</v>
      </c>
      <c r="E18" s="32">
        <v>24.8</v>
      </c>
      <c r="F18" s="33">
        <f t="shared" si="1"/>
        <v>29.94</v>
      </c>
      <c r="G18" s="34">
        <f t="shared" si="2"/>
        <v>4790.4000000000005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23.25" thickBot="1" x14ac:dyDescent="0.25">
      <c r="A19" s="22" t="s">
        <v>83</v>
      </c>
      <c r="B19" s="16" t="s">
        <v>39</v>
      </c>
      <c r="C19" s="30" t="s">
        <v>38</v>
      </c>
      <c r="D19" s="31">
        <v>20</v>
      </c>
      <c r="E19" s="32">
        <v>1.76</v>
      </c>
      <c r="F19" s="33">
        <f t="shared" si="1"/>
        <v>2.13</v>
      </c>
      <c r="G19" s="34">
        <f t="shared" si="2"/>
        <v>42.599999999999994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22.5" x14ac:dyDescent="0.2">
      <c r="A20" s="38" t="s">
        <v>84</v>
      </c>
      <c r="B20" s="16" t="s">
        <v>40</v>
      </c>
      <c r="C20" s="30" t="s">
        <v>38</v>
      </c>
      <c r="D20" s="31">
        <v>20</v>
      </c>
      <c r="E20" s="32">
        <v>8.3800000000000008</v>
      </c>
      <c r="F20" s="33">
        <f t="shared" si="1"/>
        <v>10.119999999999999</v>
      </c>
      <c r="G20" s="34">
        <f t="shared" si="2"/>
        <v>202.39999999999998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23.25" thickBot="1" x14ac:dyDescent="0.25">
      <c r="A21" s="22" t="s">
        <v>85</v>
      </c>
      <c r="B21" s="16" t="s">
        <v>41</v>
      </c>
      <c r="C21" s="30" t="s">
        <v>42</v>
      </c>
      <c r="D21" s="31">
        <v>4</v>
      </c>
      <c r="E21" s="32">
        <v>302.42</v>
      </c>
      <c r="F21" s="33">
        <f t="shared" si="1"/>
        <v>365.14</v>
      </c>
      <c r="G21" s="34">
        <f t="shared" si="2"/>
        <v>1460.56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33.75" x14ac:dyDescent="0.2">
      <c r="A22" s="38" t="s">
        <v>86</v>
      </c>
      <c r="B22" s="16" t="s">
        <v>43</v>
      </c>
      <c r="C22" s="30" t="s">
        <v>42</v>
      </c>
      <c r="D22" s="31">
        <v>8</v>
      </c>
      <c r="E22" s="32">
        <v>501.96</v>
      </c>
      <c r="F22" s="33">
        <f t="shared" si="1"/>
        <v>606.07000000000005</v>
      </c>
      <c r="G22" s="34">
        <f t="shared" si="2"/>
        <v>4848.5600000000004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23.25" thickBot="1" x14ac:dyDescent="0.25">
      <c r="A23" s="22" t="s">
        <v>101</v>
      </c>
      <c r="B23" s="16" t="s">
        <v>93</v>
      </c>
      <c r="C23" s="30" t="s">
        <v>46</v>
      </c>
      <c r="D23" s="31">
        <v>60</v>
      </c>
      <c r="E23" s="32">
        <v>100</v>
      </c>
      <c r="F23" s="33">
        <f t="shared" si="1"/>
        <v>120.74</v>
      </c>
      <c r="G23" s="34">
        <f t="shared" si="2"/>
        <v>7244.4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45" x14ac:dyDescent="0.2">
      <c r="A24" s="38" t="s">
        <v>87</v>
      </c>
      <c r="B24" s="16" t="s">
        <v>50</v>
      </c>
      <c r="C24" s="30" t="s">
        <v>46</v>
      </c>
      <c r="D24" s="31">
        <v>95.8</v>
      </c>
      <c r="E24" s="32">
        <v>79.540000000000006</v>
      </c>
      <c r="F24" s="33">
        <f t="shared" si="1"/>
        <v>96.04</v>
      </c>
      <c r="G24" s="34">
        <f t="shared" si="2"/>
        <v>9200.6319999999996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34.5" thickBot="1" x14ac:dyDescent="0.25">
      <c r="A25" s="22" t="s">
        <v>88</v>
      </c>
      <c r="B25" s="16" t="s">
        <v>52</v>
      </c>
      <c r="C25" s="30" t="s">
        <v>46</v>
      </c>
      <c r="D25" s="31">
        <v>95.8</v>
      </c>
      <c r="E25" s="32">
        <v>6.01</v>
      </c>
      <c r="F25" s="33">
        <f t="shared" si="1"/>
        <v>7.26</v>
      </c>
      <c r="G25" s="34">
        <f t="shared" si="2"/>
        <v>695.50799999999992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2" customHeight="1" x14ac:dyDescent="0.2">
      <c r="A26" s="38" t="s">
        <v>89</v>
      </c>
      <c r="B26" s="16" t="s">
        <v>54</v>
      </c>
      <c r="C26" s="30" t="s">
        <v>55</v>
      </c>
      <c r="D26" s="31">
        <v>23</v>
      </c>
      <c r="E26" s="32">
        <v>23.33</v>
      </c>
      <c r="F26" s="33">
        <f t="shared" si="1"/>
        <v>28.17</v>
      </c>
      <c r="G26" s="34">
        <f t="shared" si="2"/>
        <v>647.91000000000008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2" customHeight="1" thickBot="1" x14ac:dyDescent="0.25">
      <c r="A27" s="22" t="s">
        <v>90</v>
      </c>
      <c r="B27" s="16" t="s">
        <v>57</v>
      </c>
      <c r="C27" s="30" t="s">
        <v>25</v>
      </c>
      <c r="D27" s="31">
        <v>20</v>
      </c>
      <c r="E27" s="32">
        <v>124.58</v>
      </c>
      <c r="F27" s="39">
        <v>150.41</v>
      </c>
      <c r="G27" s="34">
        <f t="shared" si="2"/>
        <v>3008.2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2.75" x14ac:dyDescent="0.2">
      <c r="A28" s="38" t="s">
        <v>91</v>
      </c>
      <c r="B28" s="16" t="s">
        <v>59</v>
      </c>
      <c r="C28" s="30" t="s">
        <v>60</v>
      </c>
      <c r="D28" s="31">
        <v>20</v>
      </c>
      <c r="E28" s="32">
        <v>29</v>
      </c>
      <c r="F28" s="33">
        <f>ROUND((E28+(E28*$G$4)),2)</f>
        <v>35.01</v>
      </c>
      <c r="G28" s="34">
        <f t="shared" si="2"/>
        <v>700.19999999999993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3.5" thickBot="1" x14ac:dyDescent="0.25">
      <c r="A29" s="22" t="s">
        <v>102</v>
      </c>
      <c r="B29" s="16" t="s">
        <v>64</v>
      </c>
      <c r="C29" s="30" t="s">
        <v>65</v>
      </c>
      <c r="D29" s="31">
        <v>2</v>
      </c>
      <c r="E29" s="32">
        <v>850</v>
      </c>
      <c r="F29" s="33">
        <f>ROUND((E29+(E29*$G$4)),2)</f>
        <v>1026.29</v>
      </c>
      <c r="G29" s="34">
        <f t="shared" si="2"/>
        <v>2052.58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3.5" thickBot="1" x14ac:dyDescent="0.25">
      <c r="A30" s="38" t="s">
        <v>92</v>
      </c>
      <c r="B30" s="16" t="s">
        <v>67</v>
      </c>
      <c r="C30" s="30" t="s">
        <v>25</v>
      </c>
      <c r="D30" s="31">
        <v>20</v>
      </c>
      <c r="E30" s="32">
        <v>800</v>
      </c>
      <c r="F30" s="33"/>
      <c r="G30" s="34">
        <f>E30*D30</f>
        <v>16000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2.75" customHeight="1" thickBot="1" x14ac:dyDescent="0.25">
      <c r="A31" s="49" t="s">
        <v>96</v>
      </c>
      <c r="B31" s="48"/>
      <c r="C31" s="48"/>
      <c r="D31" s="48"/>
      <c r="E31" s="48"/>
      <c r="F31" s="46"/>
      <c r="G31" s="36">
        <f>SUM(G10:G30)</f>
        <v>136790.29999999999</v>
      </c>
      <c r="H31" s="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2" customHeight="1" x14ac:dyDescent="0.2">
      <c r="A32" s="5" t="s">
        <v>97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2" customHeight="1" x14ac:dyDescent="0.2"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2" customHeight="1" x14ac:dyDescent="0.2">
      <c r="A34" s="43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2" customHeight="1" x14ac:dyDescent="0.2">
      <c r="A35" s="43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2" customHeight="1" x14ac:dyDescent="0.2">
      <c r="A36" s="43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2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2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2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2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2" customHeight="1" x14ac:dyDescent="0.2"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2" customHeight="1" x14ac:dyDescent="0.2"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2" customHeight="1" x14ac:dyDescent="0.2"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2" customHeight="1" x14ac:dyDescent="0.2"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2" customHeight="1" x14ac:dyDescent="0.2"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2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2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2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2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2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2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2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2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2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2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2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2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2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2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2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2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2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2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2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2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2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2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2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2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2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2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2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2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2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2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2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2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2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2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2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2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2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2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2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2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2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2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2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2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2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2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2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2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2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2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2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2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2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2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2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2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2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2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2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2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2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2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2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2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2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2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2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2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2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2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2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2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2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2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2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2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2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2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2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2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2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2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2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12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12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12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12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12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2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12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12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12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12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12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12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2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12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12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12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12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2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2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12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12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2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12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12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12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12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12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2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2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2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12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2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2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12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2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2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2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2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12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12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12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2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2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12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2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2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2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2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2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2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2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2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2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2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12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2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2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12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2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2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2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2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2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12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12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12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12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12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2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2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2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2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2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2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2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2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12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12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2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2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2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2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12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2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2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2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12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2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12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12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12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12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12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12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12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12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12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12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12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12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12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12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12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12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12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12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12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12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12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12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12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12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12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12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12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12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12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12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12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12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12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12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12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12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12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12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12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12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12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12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12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12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12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12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12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12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12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12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12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12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12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12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12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12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12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12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12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12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12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12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12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12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12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12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12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12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12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12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12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12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12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12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12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12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12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12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12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12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12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12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12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12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12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12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12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12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12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12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12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12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12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12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12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12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12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12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12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12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12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12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12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12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12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12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12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12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12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12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12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12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12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12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12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12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12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12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12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12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12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12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12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12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12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12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12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12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12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12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12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12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12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12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12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12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12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12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12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12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12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12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12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12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12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12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12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12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12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12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12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12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12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12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12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12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12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12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12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12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12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12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12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12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12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12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12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12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12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12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12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12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12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12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12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12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12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12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12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12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12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12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12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12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12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12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12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12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12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12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12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12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12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12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12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12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12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12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12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12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12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12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12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12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12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12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12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12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12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12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12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12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12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12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12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12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12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12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12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12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12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12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12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12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12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12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12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12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12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12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12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12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12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12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12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12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12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12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12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12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12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12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12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12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12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12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12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12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12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12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12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12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12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12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12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12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12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12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12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12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12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12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12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12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12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12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12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12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12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12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12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12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12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12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12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12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12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12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12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12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12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12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12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12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12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12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12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12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12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12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12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12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12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12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12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12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12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12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12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12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12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12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12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12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12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12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12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12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12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12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12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12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12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12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12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12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12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12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12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12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12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12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12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12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12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12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12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12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12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12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12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12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12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12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12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12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12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12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12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12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12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12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12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12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12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12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12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12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12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12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12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12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12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12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12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12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12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12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12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12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12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12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12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12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12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12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12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12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12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12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12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12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12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12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12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12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12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12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12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12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12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12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12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12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12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12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12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12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12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12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12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12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12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12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12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12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12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12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12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12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12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12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12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12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12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12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12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12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12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12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12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12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12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12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12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12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12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12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12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12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12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12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12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12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12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12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12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12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12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12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12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12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12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12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12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12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12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12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12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12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12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12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12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12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12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12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12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12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12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12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12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12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12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12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12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12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12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12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12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12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12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12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12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12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12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12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12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12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12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12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12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12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12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12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12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12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12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12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12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12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12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12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12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12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12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12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12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12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12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12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12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12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12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12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12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12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12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12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12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12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12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12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12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12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12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12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12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12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12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12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12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12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12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12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12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12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12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12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12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12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12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12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12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12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12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12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12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12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12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12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12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12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12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12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12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12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12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12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12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12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12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12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12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12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12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12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12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12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12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12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12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12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12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12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12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12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12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12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12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12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12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12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12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12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12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12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12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12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12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12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12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12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12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12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12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12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12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12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12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12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12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12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12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12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12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12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12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12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12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12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12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12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12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12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12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12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12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12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12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12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12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12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12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12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12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12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12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12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12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12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12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12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12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12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12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12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12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12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12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12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12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12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12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12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12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12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12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12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12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12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12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12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12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12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12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12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12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12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12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12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12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12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12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12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12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12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12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12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12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12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12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12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12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12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12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12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12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12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12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12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12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12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12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12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12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12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12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12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12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12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12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12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12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12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12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12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12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12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12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12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12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12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12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12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12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12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12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12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12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12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12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12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12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12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12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12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12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12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12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12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12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12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12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12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12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12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12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12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12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12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12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12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12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12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12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12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12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12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12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12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12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12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12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12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12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12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12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12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12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12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12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12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12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12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12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12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12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12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12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12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12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12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12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12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12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12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12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12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12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12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12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12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12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12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12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12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12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12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12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12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12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12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</sheetData>
  <mergeCells count="11">
    <mergeCell ref="A6:G6"/>
    <mergeCell ref="A7:A8"/>
    <mergeCell ref="B7:B8"/>
    <mergeCell ref="C7:C8"/>
    <mergeCell ref="D7:D8"/>
    <mergeCell ref="A35:G35"/>
    <mergeCell ref="A36:G36"/>
    <mergeCell ref="E7:F7"/>
    <mergeCell ref="B9:G9"/>
    <mergeCell ref="A31:F31"/>
    <mergeCell ref="A34:G34"/>
  </mergeCells>
  <printOptions horizontalCentered="1" verticalCentered="1"/>
  <pageMargins left="0.25" right="0.25" top="0.39370078740157477" bottom="0.78740157480314954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9"/>
  <sheetViews>
    <sheetView workbookViewId="0">
      <selection activeCell="G8" sqref="G8"/>
    </sheetView>
  </sheetViews>
  <sheetFormatPr defaultColWidth="14.42578125" defaultRowHeight="15" customHeight="1" x14ac:dyDescent="0.2"/>
  <cols>
    <col min="1" max="1" width="5.28515625" customWidth="1"/>
    <col min="2" max="2" width="52.7109375" customWidth="1"/>
    <col min="3" max="3" width="7.7109375" customWidth="1"/>
    <col min="4" max="4" width="7.42578125" customWidth="1"/>
    <col min="5" max="5" width="10.85546875" customWidth="1"/>
    <col min="6" max="6" width="10.5703125" customWidth="1"/>
    <col min="7" max="7" width="14.85546875" customWidth="1"/>
    <col min="8" max="8" width="9.140625" customWidth="1"/>
    <col min="9" max="21" width="8" customWidth="1"/>
  </cols>
  <sheetData>
    <row r="1" spans="1:21" ht="12.75" customHeight="1" x14ac:dyDescent="0.2">
      <c r="A1" s="43" t="s">
        <v>0</v>
      </c>
      <c r="B1" s="44"/>
      <c r="C1" s="44"/>
      <c r="D1" s="44"/>
      <c r="E1" s="44"/>
      <c r="F1" s="44"/>
      <c r="G1" s="44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2.75" customHeight="1" x14ac:dyDescent="0.2">
      <c r="A2" s="43" t="s">
        <v>1</v>
      </c>
      <c r="B2" s="44"/>
      <c r="C2" s="44"/>
      <c r="D2" s="44"/>
      <c r="E2" s="44"/>
      <c r="F2" s="44"/>
      <c r="G2" s="44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2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2" customHeight="1" x14ac:dyDescent="0.2">
      <c r="A5" s="3" t="s">
        <v>2</v>
      </c>
      <c r="B5" s="4"/>
      <c r="C5" s="4"/>
      <c r="D5" s="4"/>
      <c r="E5" s="4"/>
      <c r="F5" s="4"/>
      <c r="G5" s="4"/>
      <c r="H5" s="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2" customHeight="1" x14ac:dyDescent="0.2">
      <c r="A6" s="5" t="s">
        <v>3</v>
      </c>
      <c r="B6" s="4"/>
      <c r="C6" s="4"/>
      <c r="D6" s="4"/>
      <c r="E6" s="4"/>
      <c r="H6" s="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2" customHeight="1" x14ac:dyDescent="0.2">
      <c r="A7" s="6" t="s">
        <v>4</v>
      </c>
      <c r="B7" s="4"/>
      <c r="C7" s="4"/>
      <c r="D7" s="4"/>
      <c r="E7" s="4"/>
      <c r="F7" s="7" t="s">
        <v>5</v>
      </c>
      <c r="G7" s="8">
        <v>44378</v>
      </c>
      <c r="H7" s="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2" customHeight="1" x14ac:dyDescent="0.2">
      <c r="A8" s="6" t="s">
        <v>6</v>
      </c>
      <c r="B8" s="4"/>
      <c r="C8" s="4"/>
      <c r="D8" s="4"/>
      <c r="F8" s="4" t="s">
        <v>7</v>
      </c>
      <c r="G8" s="9">
        <v>0.2074</v>
      </c>
      <c r="H8" s="7" t="s">
        <v>8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2" customHeight="1" x14ac:dyDescent="0.2">
      <c r="A9" s="6" t="s">
        <v>9</v>
      </c>
      <c r="B9" s="4"/>
      <c r="C9" s="4"/>
      <c r="D9" s="4"/>
      <c r="E9" s="4"/>
      <c r="F9" s="4"/>
      <c r="G9" s="4"/>
      <c r="H9" s="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2" customHeight="1" x14ac:dyDescent="0.2">
      <c r="A10" s="6" t="s">
        <v>10</v>
      </c>
      <c r="B10" s="4"/>
      <c r="C10" s="4"/>
      <c r="D10" s="4"/>
      <c r="E10" s="4"/>
      <c r="F10" s="4"/>
      <c r="G10" s="4"/>
      <c r="H10" s="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9" customHeight="1" x14ac:dyDescent="0.2">
      <c r="A11" s="4"/>
      <c r="B11" s="4"/>
      <c r="C11" s="4"/>
      <c r="D11" s="4"/>
      <c r="E11" s="4"/>
      <c r="F11" s="4"/>
      <c r="G11" s="4"/>
      <c r="H11" s="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2.75" customHeight="1" x14ac:dyDescent="0.2">
      <c r="A12" s="50" t="s">
        <v>11</v>
      </c>
      <c r="B12" s="48"/>
      <c r="C12" s="48"/>
      <c r="D12" s="48"/>
      <c r="E12" s="48"/>
      <c r="F12" s="48"/>
      <c r="G12" s="46"/>
      <c r="H12" s="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17.25" customHeight="1" x14ac:dyDescent="0.2">
      <c r="A13" s="51" t="s">
        <v>12</v>
      </c>
      <c r="B13" s="53" t="s">
        <v>13</v>
      </c>
      <c r="C13" s="51" t="s">
        <v>14</v>
      </c>
      <c r="D13" s="51" t="s">
        <v>15</v>
      </c>
      <c r="E13" s="45" t="s">
        <v>16</v>
      </c>
      <c r="F13" s="46"/>
      <c r="G13" s="10" t="s">
        <v>17</v>
      </c>
      <c r="H13" s="4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24.75" customHeight="1" x14ac:dyDescent="0.2">
      <c r="A14" s="52"/>
      <c r="B14" s="52"/>
      <c r="C14" s="54"/>
      <c r="D14" s="54"/>
      <c r="E14" s="11" t="s">
        <v>18</v>
      </c>
      <c r="F14" s="12" t="s">
        <v>19</v>
      </c>
      <c r="G14" s="10" t="s">
        <v>20</v>
      </c>
      <c r="H14" s="4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2.75" customHeight="1" x14ac:dyDescent="0.2">
      <c r="A15" s="13" t="s">
        <v>21</v>
      </c>
      <c r="B15" s="47" t="s">
        <v>22</v>
      </c>
      <c r="C15" s="48"/>
      <c r="D15" s="48"/>
      <c r="E15" s="48"/>
      <c r="F15" s="48"/>
      <c r="G15" s="46"/>
      <c r="H15" s="14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90" x14ac:dyDescent="0.2">
      <c r="A16" s="15" t="s">
        <v>23</v>
      </c>
      <c r="B16" s="40" t="s">
        <v>24</v>
      </c>
      <c r="C16" s="17" t="s">
        <v>25</v>
      </c>
      <c r="D16" s="18">
        <v>1</v>
      </c>
      <c r="E16" s="19">
        <v>4200</v>
      </c>
      <c r="F16" s="20"/>
      <c r="G16" s="21">
        <f>E16*D16</f>
        <v>4200</v>
      </c>
      <c r="H16" s="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2.75" x14ac:dyDescent="0.2">
      <c r="A17" s="29">
        <v>44228</v>
      </c>
      <c r="B17" s="23" t="s">
        <v>72</v>
      </c>
      <c r="C17" s="30" t="s">
        <v>25</v>
      </c>
      <c r="D17" s="31">
        <v>1</v>
      </c>
      <c r="E17" s="32">
        <v>500</v>
      </c>
      <c r="F17" s="33"/>
      <c r="G17" s="34">
        <f>D17*E17</f>
        <v>500</v>
      </c>
      <c r="H17" s="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2.75" x14ac:dyDescent="0.2">
      <c r="A18" s="29">
        <v>44256</v>
      </c>
      <c r="B18" s="23" t="s">
        <v>27</v>
      </c>
      <c r="C18" s="30" t="s">
        <v>28</v>
      </c>
      <c r="D18" s="31">
        <v>20</v>
      </c>
      <c r="E18" s="32">
        <v>19.95</v>
      </c>
      <c r="F18" s="33">
        <f t="shared" ref="F18:F21" si="0">ROUND((E18+(E18*$G$8)),2)</f>
        <v>24.09</v>
      </c>
      <c r="G18" s="34">
        <f t="shared" ref="G18:G21" si="1">F18*D18</f>
        <v>481.8</v>
      </c>
      <c r="H18" s="4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22.5" x14ac:dyDescent="0.2">
      <c r="A19" s="29">
        <v>44287</v>
      </c>
      <c r="B19" s="23" t="s">
        <v>29</v>
      </c>
      <c r="C19" s="30" t="s">
        <v>25</v>
      </c>
      <c r="D19" s="31">
        <v>1</v>
      </c>
      <c r="E19" s="32">
        <v>950</v>
      </c>
      <c r="F19" s="33">
        <f t="shared" si="0"/>
        <v>1147.03</v>
      </c>
      <c r="G19" s="34">
        <f t="shared" si="1"/>
        <v>1147.03</v>
      </c>
      <c r="H19" s="4"/>
      <c r="I19" s="2"/>
      <c r="J19" s="2"/>
    </row>
    <row r="20" spans="1:21" ht="12.75" customHeight="1" x14ac:dyDescent="0.2">
      <c r="A20" s="29">
        <v>44317</v>
      </c>
      <c r="B20" s="23" t="s">
        <v>30</v>
      </c>
      <c r="C20" s="30" t="s">
        <v>25</v>
      </c>
      <c r="D20" s="31">
        <v>1</v>
      </c>
      <c r="E20" s="32">
        <v>1100</v>
      </c>
      <c r="F20" s="33">
        <f t="shared" si="0"/>
        <v>1328.14</v>
      </c>
      <c r="G20" s="34">
        <f t="shared" si="1"/>
        <v>1328.14</v>
      </c>
      <c r="H20" s="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2.75" customHeight="1" x14ac:dyDescent="0.2">
      <c r="A21" s="29">
        <v>44348</v>
      </c>
      <c r="B21" s="23" t="s">
        <v>31</v>
      </c>
      <c r="C21" s="30" t="s">
        <v>25</v>
      </c>
      <c r="D21" s="31">
        <v>1</v>
      </c>
      <c r="E21" s="32">
        <v>100</v>
      </c>
      <c r="F21" s="33">
        <f t="shared" si="0"/>
        <v>120.74</v>
      </c>
      <c r="G21" s="34">
        <f t="shared" si="1"/>
        <v>120.74</v>
      </c>
      <c r="H21" s="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2.75" customHeight="1" x14ac:dyDescent="0.2">
      <c r="A22" s="49" t="s">
        <v>32</v>
      </c>
      <c r="B22" s="48"/>
      <c r="C22" s="48"/>
      <c r="D22" s="48"/>
      <c r="E22" s="48"/>
      <c r="F22" s="46"/>
      <c r="G22" s="36">
        <f>SUM(G16:G21)</f>
        <v>7777.71</v>
      </c>
      <c r="H22" s="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2" customHeight="1" x14ac:dyDescent="0.2">
      <c r="A23" s="55" t="s">
        <v>73</v>
      </c>
      <c r="B23" s="48"/>
      <c r="C23" s="48"/>
      <c r="D23" s="48"/>
      <c r="E23" s="48"/>
      <c r="F23" s="46"/>
      <c r="G23" s="41">
        <f>G22*2</f>
        <v>15555.42</v>
      </c>
      <c r="H23" s="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2" customHeight="1" x14ac:dyDescent="0.2">
      <c r="A24" s="37" t="s">
        <v>33</v>
      </c>
      <c r="B24" s="47" t="s">
        <v>34</v>
      </c>
      <c r="C24" s="48"/>
      <c r="D24" s="48"/>
      <c r="E24" s="48"/>
      <c r="F24" s="48"/>
      <c r="G24" s="46"/>
      <c r="H24" s="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90" customHeight="1" x14ac:dyDescent="0.2">
      <c r="A25" s="38">
        <v>44198</v>
      </c>
      <c r="B25" s="40" t="s">
        <v>24</v>
      </c>
      <c r="C25" s="17" t="s">
        <v>25</v>
      </c>
      <c r="D25" s="18">
        <v>1</v>
      </c>
      <c r="E25" s="19">
        <v>4200</v>
      </c>
      <c r="F25" s="20"/>
      <c r="G25" s="21">
        <f>E25*D25</f>
        <v>4200</v>
      </c>
      <c r="H25" s="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2.75" x14ac:dyDescent="0.2">
      <c r="A26" s="29">
        <v>44229</v>
      </c>
      <c r="B26" s="23" t="s">
        <v>72</v>
      </c>
      <c r="C26" s="30" t="s">
        <v>25</v>
      </c>
      <c r="D26" s="31">
        <v>1</v>
      </c>
      <c r="E26" s="32">
        <v>500</v>
      </c>
      <c r="F26" s="33"/>
      <c r="G26" s="34">
        <f>D26*E26</f>
        <v>500</v>
      </c>
      <c r="H26" s="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2.75" x14ac:dyDescent="0.2">
      <c r="A27" s="29">
        <v>44257</v>
      </c>
      <c r="B27" s="23" t="s">
        <v>27</v>
      </c>
      <c r="C27" s="30" t="s">
        <v>28</v>
      </c>
      <c r="D27" s="31">
        <v>20</v>
      </c>
      <c r="E27" s="32">
        <v>19.95</v>
      </c>
      <c r="F27" s="33">
        <f t="shared" ref="F27:F41" si="2">ROUND((E27+(E27*$G$8)),2)</f>
        <v>24.09</v>
      </c>
      <c r="G27" s="34">
        <f t="shared" ref="G27:G45" si="3">F27*D27</f>
        <v>481.8</v>
      </c>
      <c r="H27" s="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22.5" x14ac:dyDescent="0.2">
      <c r="A28" s="29">
        <v>44288</v>
      </c>
      <c r="B28" s="23" t="s">
        <v>29</v>
      </c>
      <c r="C28" s="30" t="s">
        <v>25</v>
      </c>
      <c r="D28" s="31">
        <v>1</v>
      </c>
      <c r="E28" s="32">
        <v>950</v>
      </c>
      <c r="F28" s="33">
        <f t="shared" si="2"/>
        <v>1147.03</v>
      </c>
      <c r="G28" s="34">
        <f t="shared" si="3"/>
        <v>1147.03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2.75" x14ac:dyDescent="0.2">
      <c r="A29" s="29">
        <v>44318</v>
      </c>
      <c r="B29" s="23" t="s">
        <v>30</v>
      </c>
      <c r="C29" s="30" t="s">
        <v>25</v>
      </c>
      <c r="D29" s="31">
        <v>1</v>
      </c>
      <c r="E29" s="32">
        <v>1100</v>
      </c>
      <c r="F29" s="33">
        <f t="shared" si="2"/>
        <v>1328.14</v>
      </c>
      <c r="G29" s="34">
        <f t="shared" si="3"/>
        <v>1328.14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2.75" x14ac:dyDescent="0.2">
      <c r="A30" s="29">
        <v>44349</v>
      </c>
      <c r="B30" s="23" t="s">
        <v>31</v>
      </c>
      <c r="C30" s="30" t="s">
        <v>25</v>
      </c>
      <c r="D30" s="31">
        <v>1</v>
      </c>
      <c r="E30" s="32">
        <v>100</v>
      </c>
      <c r="F30" s="33">
        <f t="shared" si="2"/>
        <v>120.74</v>
      </c>
      <c r="G30" s="34">
        <f t="shared" si="3"/>
        <v>120.74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22.5" x14ac:dyDescent="0.2">
      <c r="A31" s="29">
        <v>44379</v>
      </c>
      <c r="B31" s="23" t="s">
        <v>36</v>
      </c>
      <c r="C31" s="30" t="s">
        <v>25</v>
      </c>
      <c r="D31" s="31">
        <v>7</v>
      </c>
      <c r="E31" s="32">
        <v>54.07</v>
      </c>
      <c r="F31" s="33">
        <f t="shared" si="2"/>
        <v>65.28</v>
      </c>
      <c r="G31" s="34">
        <f t="shared" si="3"/>
        <v>456.96000000000004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2.75" x14ac:dyDescent="0.2">
      <c r="A32" s="29">
        <v>44410</v>
      </c>
      <c r="B32" s="23" t="s">
        <v>37</v>
      </c>
      <c r="C32" s="30" t="s">
        <v>38</v>
      </c>
      <c r="D32" s="31">
        <v>10</v>
      </c>
      <c r="E32" s="32">
        <v>24.8</v>
      </c>
      <c r="F32" s="33">
        <f t="shared" si="2"/>
        <v>29.94</v>
      </c>
      <c r="G32" s="34">
        <f t="shared" si="3"/>
        <v>299.40000000000003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2" customHeight="1" x14ac:dyDescent="0.2">
      <c r="A33" s="29">
        <v>44441</v>
      </c>
      <c r="B33" s="23" t="s">
        <v>39</v>
      </c>
      <c r="C33" s="30" t="s">
        <v>38</v>
      </c>
      <c r="D33" s="31">
        <v>1.0649999999999999</v>
      </c>
      <c r="E33" s="32">
        <v>1.76</v>
      </c>
      <c r="F33" s="33">
        <f t="shared" si="2"/>
        <v>2.13</v>
      </c>
      <c r="G33" s="34">
        <f t="shared" si="3"/>
        <v>2.2684499999999996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22.5" x14ac:dyDescent="0.2">
      <c r="A34" s="29">
        <v>44471</v>
      </c>
      <c r="B34" s="23" t="s">
        <v>40</v>
      </c>
      <c r="C34" s="30" t="s">
        <v>38</v>
      </c>
      <c r="D34" s="31">
        <v>1.0660000000000001</v>
      </c>
      <c r="E34" s="32">
        <v>8.3800000000000008</v>
      </c>
      <c r="F34" s="33">
        <f t="shared" si="2"/>
        <v>10.119999999999999</v>
      </c>
      <c r="G34" s="34">
        <f t="shared" si="3"/>
        <v>10.78792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22.5" x14ac:dyDescent="0.2">
      <c r="A35" s="29">
        <v>44502</v>
      </c>
      <c r="B35" s="23" t="s">
        <v>41</v>
      </c>
      <c r="C35" s="30" t="s">
        <v>42</v>
      </c>
      <c r="D35" s="31">
        <v>0.17335999999999999</v>
      </c>
      <c r="E35" s="32">
        <v>302.42</v>
      </c>
      <c r="F35" s="33">
        <f t="shared" si="2"/>
        <v>365.14</v>
      </c>
      <c r="G35" s="34">
        <f t="shared" si="3"/>
        <v>63.300670399999994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33.75" x14ac:dyDescent="0.2">
      <c r="A36" s="29">
        <v>44532</v>
      </c>
      <c r="B36" s="23" t="s">
        <v>43</v>
      </c>
      <c r="C36" s="30" t="s">
        <v>42</v>
      </c>
      <c r="D36" s="31">
        <v>0.56000000000000005</v>
      </c>
      <c r="E36" s="32">
        <v>501.96</v>
      </c>
      <c r="F36" s="33">
        <f t="shared" si="2"/>
        <v>606.07000000000005</v>
      </c>
      <c r="G36" s="34">
        <f t="shared" si="3"/>
        <v>339.39920000000006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22.5" x14ac:dyDescent="0.2">
      <c r="A37" s="30" t="s">
        <v>44</v>
      </c>
      <c r="B37" s="23" t="s">
        <v>45</v>
      </c>
      <c r="C37" s="30" t="s">
        <v>46</v>
      </c>
      <c r="D37" s="31">
        <v>4.5</v>
      </c>
      <c r="E37" s="32">
        <v>100</v>
      </c>
      <c r="F37" s="33">
        <f t="shared" si="2"/>
        <v>120.74</v>
      </c>
      <c r="G37" s="34">
        <f t="shared" si="3"/>
        <v>543.32999999999993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2" customHeight="1" x14ac:dyDescent="0.2">
      <c r="A38" s="30" t="s">
        <v>47</v>
      </c>
      <c r="B38" s="23" t="s">
        <v>48</v>
      </c>
      <c r="C38" s="30" t="s">
        <v>46</v>
      </c>
      <c r="D38" s="31">
        <v>1.2</v>
      </c>
      <c r="E38" s="32">
        <v>180</v>
      </c>
      <c r="F38" s="33">
        <f t="shared" si="2"/>
        <v>217.33</v>
      </c>
      <c r="G38" s="34">
        <f t="shared" si="3"/>
        <v>260.79599999999999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45" x14ac:dyDescent="0.2">
      <c r="A39" s="30" t="s">
        <v>49</v>
      </c>
      <c r="B39" s="23" t="s">
        <v>50</v>
      </c>
      <c r="C39" s="30" t="s">
        <v>46</v>
      </c>
      <c r="D39" s="31">
        <v>5.12</v>
      </c>
      <c r="E39" s="32">
        <v>79.540000000000006</v>
      </c>
      <c r="F39" s="33">
        <f t="shared" si="2"/>
        <v>96.04</v>
      </c>
      <c r="G39" s="34">
        <f t="shared" si="3"/>
        <v>491.72480000000002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33.75" x14ac:dyDescent="0.2">
      <c r="A40" s="30" t="s">
        <v>51</v>
      </c>
      <c r="B40" s="23" t="s">
        <v>52</v>
      </c>
      <c r="C40" s="30" t="s">
        <v>46</v>
      </c>
      <c r="D40" s="31">
        <v>5.12</v>
      </c>
      <c r="E40" s="32">
        <v>6.01</v>
      </c>
      <c r="F40" s="33">
        <f t="shared" si="2"/>
        <v>7.26</v>
      </c>
      <c r="G40" s="34">
        <f t="shared" si="3"/>
        <v>37.171199999999999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2" customHeight="1" x14ac:dyDescent="0.2">
      <c r="A41" s="30" t="s">
        <v>53</v>
      </c>
      <c r="B41" s="23" t="s">
        <v>54</v>
      </c>
      <c r="C41" s="30" t="s">
        <v>55</v>
      </c>
      <c r="D41" s="31">
        <v>1.2</v>
      </c>
      <c r="E41" s="32">
        <v>23.33</v>
      </c>
      <c r="F41" s="33">
        <f t="shared" si="2"/>
        <v>28.17</v>
      </c>
      <c r="G41" s="34">
        <f t="shared" si="3"/>
        <v>33.804000000000002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2" customHeight="1" x14ac:dyDescent="0.2">
      <c r="A42" s="30" t="s">
        <v>56</v>
      </c>
      <c r="B42" s="23" t="s">
        <v>57</v>
      </c>
      <c r="C42" s="30" t="s">
        <v>25</v>
      </c>
      <c r="D42" s="31">
        <v>1</v>
      </c>
      <c r="E42" s="32">
        <v>124.58</v>
      </c>
      <c r="F42" s="39">
        <v>150.41</v>
      </c>
      <c r="G42" s="34">
        <f t="shared" si="3"/>
        <v>150.41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2" customHeight="1" x14ac:dyDescent="0.2">
      <c r="A43" s="30" t="s">
        <v>58</v>
      </c>
      <c r="B43" s="23" t="s">
        <v>59</v>
      </c>
      <c r="C43" s="30" t="s">
        <v>60</v>
      </c>
      <c r="D43" s="31">
        <v>1</v>
      </c>
      <c r="E43" s="32">
        <v>29</v>
      </c>
      <c r="F43" s="33">
        <f t="shared" ref="F43:F45" si="4">ROUND((E43+(E43*$G$8)),2)</f>
        <v>35.01</v>
      </c>
      <c r="G43" s="34">
        <f t="shared" si="3"/>
        <v>35.01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2" customHeight="1" x14ac:dyDescent="0.2">
      <c r="A44" s="30" t="s">
        <v>61</v>
      </c>
      <c r="B44" s="23" t="s">
        <v>62</v>
      </c>
      <c r="C44" s="30" t="s">
        <v>60</v>
      </c>
      <c r="D44" s="31">
        <v>1</v>
      </c>
      <c r="E44" s="32">
        <v>46.5</v>
      </c>
      <c r="F44" s="33">
        <f t="shared" si="4"/>
        <v>56.14</v>
      </c>
      <c r="G44" s="34">
        <f t="shared" si="3"/>
        <v>56.14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2" customHeight="1" x14ac:dyDescent="0.2">
      <c r="A45" s="30" t="s">
        <v>63</v>
      </c>
      <c r="B45" s="23" t="s">
        <v>64</v>
      </c>
      <c r="C45" s="30" t="s">
        <v>65</v>
      </c>
      <c r="D45" s="31">
        <v>1</v>
      </c>
      <c r="E45" s="32">
        <v>28.33</v>
      </c>
      <c r="F45" s="33">
        <f t="shared" si="4"/>
        <v>34.21</v>
      </c>
      <c r="G45" s="34">
        <f t="shared" si="3"/>
        <v>34.21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2" customHeight="1" x14ac:dyDescent="0.2">
      <c r="A46" s="30" t="s">
        <v>66</v>
      </c>
      <c r="B46" s="23" t="s">
        <v>67</v>
      </c>
      <c r="C46" s="30" t="s">
        <v>25</v>
      </c>
      <c r="D46" s="31">
        <v>1</v>
      </c>
      <c r="E46" s="32">
        <v>800</v>
      </c>
      <c r="F46" s="33"/>
      <c r="G46" s="34">
        <f>E46*D46</f>
        <v>800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2.75" customHeight="1" x14ac:dyDescent="0.2">
      <c r="A47" s="49" t="s">
        <v>68</v>
      </c>
      <c r="B47" s="48"/>
      <c r="C47" s="48"/>
      <c r="D47" s="48"/>
      <c r="E47" s="48"/>
      <c r="F47" s="46"/>
      <c r="G47" s="36">
        <f>SUM(G25:G46)</f>
        <v>11392.422240399999</v>
      </c>
      <c r="H47" s="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2" customHeight="1" x14ac:dyDescent="0.2">
      <c r="A48" s="55" t="s">
        <v>74</v>
      </c>
      <c r="B48" s="48"/>
      <c r="C48" s="48"/>
      <c r="D48" s="48"/>
      <c r="E48" s="48"/>
      <c r="F48" s="46"/>
      <c r="G48" s="41">
        <f>G47*30</f>
        <v>341772.667212</v>
      </c>
      <c r="H48" s="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2" customHeight="1" x14ac:dyDescent="0.2">
      <c r="G49" s="36">
        <f>G48+G23</f>
        <v>357328.08721199998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2" customHeight="1" x14ac:dyDescent="0.2"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2" customHeight="1" x14ac:dyDescent="0.2">
      <c r="A51" s="2"/>
      <c r="B51" s="2"/>
      <c r="C51" s="2"/>
      <c r="D51" s="2"/>
      <c r="E51" s="2"/>
      <c r="F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2" customHeight="1" x14ac:dyDescent="0.2">
      <c r="A52" s="5" t="s">
        <v>69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2" customHeight="1" x14ac:dyDescent="0.2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2" customHeight="1" x14ac:dyDescent="0.2">
      <c r="A54" s="43" t="s">
        <v>70</v>
      </c>
      <c r="B54" s="44"/>
      <c r="C54" s="44"/>
      <c r="D54" s="44"/>
      <c r="E54" s="44"/>
      <c r="F54" s="44"/>
      <c r="G54" s="44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2" customHeight="1" x14ac:dyDescent="0.2">
      <c r="A55" s="43" t="s">
        <v>71</v>
      </c>
      <c r="B55" s="44"/>
      <c r="C55" s="44"/>
      <c r="D55" s="44"/>
      <c r="E55" s="44"/>
      <c r="F55" s="44"/>
      <c r="G55" s="44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2" customHeight="1" x14ac:dyDescent="0.2">
      <c r="A56" s="43" t="s">
        <v>9</v>
      </c>
      <c r="B56" s="44"/>
      <c r="C56" s="44"/>
      <c r="D56" s="44"/>
      <c r="E56" s="44"/>
      <c r="F56" s="44"/>
      <c r="G56" s="44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2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2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2" customHeight="1" x14ac:dyDescent="0.2"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2" customHeight="1" x14ac:dyDescent="0.2"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2" customHeight="1" x14ac:dyDescent="0.2"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2" customHeight="1" x14ac:dyDescent="0.2"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2" customHeight="1" x14ac:dyDescent="0.2"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2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2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2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2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2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2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2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2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2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2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2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2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2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2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2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2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2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2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2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2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2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2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2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2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2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2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2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2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2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2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2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2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2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2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2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2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2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2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2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2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2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2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2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2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2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2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2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2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2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2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2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2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2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2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2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2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2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2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2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2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2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2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2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2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2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12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12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12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12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12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2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12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12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12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12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12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12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2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12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12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12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12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2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2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12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12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2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12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12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12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12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12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2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2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2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12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2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2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12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2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2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2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2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12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12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12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2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2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12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2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2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2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2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2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2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2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2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2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2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12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2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2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12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2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2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2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2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2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12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12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12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12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12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2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2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2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2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2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2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2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2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12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12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2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2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2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2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12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2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2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2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12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2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12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12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12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12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12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12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12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12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12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12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12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12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12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12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12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12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12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12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12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12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12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12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12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12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12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12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12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12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12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12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12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12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12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12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12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12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12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12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12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12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12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12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12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12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12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12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12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12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12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12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12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12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12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12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12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12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12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12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12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12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12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12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12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12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12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12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12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12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12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12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12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12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12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12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12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12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12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12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12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12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12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12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12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12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12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12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12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12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12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12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12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12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12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12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12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12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12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12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12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12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12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12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12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12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12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12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12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12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12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12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12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12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12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12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12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12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12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12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12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12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12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12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12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12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12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12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12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12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12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12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12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12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12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12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12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12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12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12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12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12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12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12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12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12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12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12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12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12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12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12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12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12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12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12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12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12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12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12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12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12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12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12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12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12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12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12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12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12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12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12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12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12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12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12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12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12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12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12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12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12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12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12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12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12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12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12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12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12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12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12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12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12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12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12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12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12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12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12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12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12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12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12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12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12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12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12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12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12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12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12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12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12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12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12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12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12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12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12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12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12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12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12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12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12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12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12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12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12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12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12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12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12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12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12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12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12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12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12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12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12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12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12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12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12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12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12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12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12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12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12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12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12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12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12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12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12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12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12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12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12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12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12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12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12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12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12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12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12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12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12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12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12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12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12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12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12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12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12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12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12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12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12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12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12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12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12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12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12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12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12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12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12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12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12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12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12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12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12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12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12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12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12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12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12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12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12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12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12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12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12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12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12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12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12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12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12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12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12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12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12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12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12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12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12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12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12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12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12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12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12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12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12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12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12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12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12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12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12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12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12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12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12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12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12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12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12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12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12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12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12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12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12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12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12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12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12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12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12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12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12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12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12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12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12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12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12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12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12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12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12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12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12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12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12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12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12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12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12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12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12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12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12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12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12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12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12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12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12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12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12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12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12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12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12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12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12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12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12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12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12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12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12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12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12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12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12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12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12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12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12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12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12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12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12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12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12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12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12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12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12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12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12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12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12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12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12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12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12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12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12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12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12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12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12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12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12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12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12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12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12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12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12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12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12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12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12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12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12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12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12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12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12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12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12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12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12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12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12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12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12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12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12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12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12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12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12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12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12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12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12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12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12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12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12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12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12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12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12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12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12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12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12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12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12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12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12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12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12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12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12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12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12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12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12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12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12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12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12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12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12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12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12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12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12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12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12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12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12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12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12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12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12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12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12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12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12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12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12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12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12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12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12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12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12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12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12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12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12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12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12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12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12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12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12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12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12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12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12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12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12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12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12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12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12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12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12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12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12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12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12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12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12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12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12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12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12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12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12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12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12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12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12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12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12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12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12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12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12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12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12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12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12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12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12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12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12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12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12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12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12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12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12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12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12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12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12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12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12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12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12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12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12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12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12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12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12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12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12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12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12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12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12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12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12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12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12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12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12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12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12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12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12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12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12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12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12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12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12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12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12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12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12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12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12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12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12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12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12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12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12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12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12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12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12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12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12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12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12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12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12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12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12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12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12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12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12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12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12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12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12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12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12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12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12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12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12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12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12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12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12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12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12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12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12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12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12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12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12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12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12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12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12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12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12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12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12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12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12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12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12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12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12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12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12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12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12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12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12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12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12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12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12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12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12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12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12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12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12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12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12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12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12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12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12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12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12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12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12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12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12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12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12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12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12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12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12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12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12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12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12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12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12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12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12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12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12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12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12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12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12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12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12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12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12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12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12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12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12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12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12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12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12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12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12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12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12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12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12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12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12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12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12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12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12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12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12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12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12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12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12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12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12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12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12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12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12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12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12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12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12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12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ht="12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ht="12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:21" ht="12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</row>
    <row r="994" spans="1:21" ht="12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</row>
    <row r="995" spans="1:21" ht="12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</row>
    <row r="996" spans="1:21" ht="12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</row>
    <row r="997" spans="1:21" ht="12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</row>
    <row r="998" spans="1:21" ht="12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</row>
    <row r="999" spans="1:21" ht="12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</row>
  </sheetData>
  <mergeCells count="17">
    <mergeCell ref="A1:G1"/>
    <mergeCell ref="A2:G2"/>
    <mergeCell ref="A12:G12"/>
    <mergeCell ref="A13:A14"/>
    <mergeCell ref="B13:B14"/>
    <mergeCell ref="C13:C14"/>
    <mergeCell ref="D13:D14"/>
    <mergeCell ref="A54:G54"/>
    <mergeCell ref="A55:G55"/>
    <mergeCell ref="A56:G56"/>
    <mergeCell ref="E13:F13"/>
    <mergeCell ref="A22:F22"/>
    <mergeCell ref="A23:F23"/>
    <mergeCell ref="A47:F47"/>
    <mergeCell ref="A48:F48"/>
    <mergeCell ref="B15:G15"/>
    <mergeCell ref="B24:G24"/>
  </mergeCells>
  <printOptions horizontalCentered="1"/>
  <pageMargins left="0.75" right="0.75" top="0.39370078740157477" bottom="0.78740157480314954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SR</vt:lpstr>
      <vt:lpstr>UN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Tomaz Galvao De Bem</dc:creator>
  <cp:lastModifiedBy>Engenharia</cp:lastModifiedBy>
  <cp:lastPrinted>2022-07-12T18:29:55Z</cp:lastPrinted>
  <dcterms:created xsi:type="dcterms:W3CDTF">2021-02-02T19:49:50Z</dcterms:created>
  <dcterms:modified xsi:type="dcterms:W3CDTF">2022-07-22T20:03:41Z</dcterms:modified>
</cp:coreProperties>
</file>